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home/Documents/CSV/"/>
    </mc:Choice>
  </mc:AlternateContent>
  <bookViews>
    <workbookView xWindow="3460" yWindow="2120" windowWidth="28040" windowHeight="17440" activeTab="3"/>
  </bookViews>
  <sheets>
    <sheet name="Recipe Food Cost" sheetId="1" r:id="rId1"/>
    <sheet name="Recipe Information Sheet" sheetId="2" r:id="rId2"/>
    <sheet name="Weekly Revenue Tracking" sheetId="3" r:id="rId3"/>
    <sheet name="Menu Profitability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J3" i="4"/>
  <c r="J4" i="4"/>
  <c r="J5" i="4"/>
  <c r="J6" i="4"/>
  <c r="J2" i="4"/>
  <c r="G7" i="4"/>
  <c r="H7" i="4"/>
  <c r="I7" i="4"/>
  <c r="I2" i="4"/>
  <c r="B7" i="4"/>
  <c r="I3" i="4"/>
  <c r="I4" i="4"/>
  <c r="I5" i="4"/>
  <c r="I6" i="4"/>
  <c r="H3" i="4"/>
  <c r="H4" i="4"/>
  <c r="H5" i="4"/>
  <c r="H6" i="4"/>
  <c r="H2" i="4"/>
  <c r="G3" i="4"/>
  <c r="G4" i="4"/>
  <c r="G5" i="4"/>
  <c r="G6" i="4"/>
  <c r="G2" i="4"/>
  <c r="F3" i="4"/>
  <c r="F4" i="4"/>
  <c r="F5" i="4"/>
  <c r="F6" i="4"/>
  <c r="F2" i="4"/>
  <c r="E3" i="4"/>
  <c r="E4" i="4"/>
  <c r="E5" i="4"/>
  <c r="E6" i="4"/>
  <c r="E2" i="4"/>
  <c r="C6" i="3"/>
  <c r="C5" i="3"/>
  <c r="D3" i="3"/>
  <c r="B17" i="2"/>
  <c r="B18" i="2"/>
  <c r="B9" i="2"/>
  <c r="B8" i="2"/>
  <c r="H27" i="1"/>
  <c r="K27" i="1" s="1"/>
  <c r="P27" i="1" s="1"/>
  <c r="H26" i="1"/>
  <c r="K26" i="1" s="1"/>
  <c r="P26" i="1" s="1"/>
  <c r="H25" i="1"/>
  <c r="K25" i="1" s="1"/>
  <c r="P25" i="1" s="1"/>
  <c r="H24" i="1"/>
  <c r="K24" i="1" s="1"/>
  <c r="P24" i="1" s="1"/>
  <c r="H23" i="1"/>
  <c r="K23" i="1" s="1"/>
  <c r="P23" i="1" s="1"/>
  <c r="H22" i="1"/>
  <c r="K22" i="1" s="1"/>
  <c r="P22" i="1" s="1"/>
  <c r="H21" i="1"/>
  <c r="K21" i="1" s="1"/>
  <c r="P21" i="1" s="1"/>
  <c r="H20" i="1"/>
  <c r="K20" i="1" s="1"/>
  <c r="P20" i="1" s="1"/>
  <c r="H19" i="1"/>
  <c r="K19" i="1" s="1"/>
  <c r="P19" i="1" s="1"/>
  <c r="P14" i="1"/>
  <c r="P13" i="1"/>
  <c r="P10" i="1"/>
  <c r="K9" i="1"/>
  <c r="P12" i="1"/>
  <c r="P4" i="1"/>
  <c r="P5" i="1"/>
  <c r="P6" i="1"/>
  <c r="P7" i="1"/>
  <c r="P8" i="1"/>
  <c r="P9" i="1"/>
  <c r="P11" i="1"/>
  <c r="P3" i="1"/>
  <c r="K4" i="1"/>
  <c r="K5" i="1"/>
  <c r="K6" i="1"/>
  <c r="K7" i="1"/>
  <c r="K8" i="1"/>
  <c r="K10" i="1"/>
  <c r="K11" i="1"/>
  <c r="K3" i="1"/>
  <c r="H4" i="1"/>
  <c r="H5" i="1"/>
  <c r="H6" i="1"/>
  <c r="H7" i="1"/>
  <c r="H8" i="1"/>
  <c r="H9" i="1"/>
  <c r="H10" i="1"/>
  <c r="H11" i="1"/>
  <c r="H3" i="1"/>
  <c r="P28" i="1" l="1"/>
  <c r="P29" i="1"/>
  <c r="P30" i="1" l="1"/>
</calcChain>
</file>

<file path=xl/sharedStrings.xml><?xml version="1.0" encoding="utf-8"?>
<sst xmlns="http://schemas.openxmlformats.org/spreadsheetml/2006/main" count="205" uniqueCount="66">
  <si>
    <t>Recipe Quantity</t>
  </si>
  <si>
    <t>Converson Factor</t>
  </si>
  <si>
    <t>X Units</t>
  </si>
  <si>
    <t>Percent Yield</t>
  </si>
  <si>
    <t>Purchase Amount Needed</t>
  </si>
  <si>
    <t>Perchase Price Per Unit</t>
  </si>
  <si>
    <t>Price</t>
  </si>
  <si>
    <t>Quanity</t>
  </si>
  <si>
    <t>Price per Amount Needed</t>
  </si>
  <si>
    <t>Ground Chuck</t>
  </si>
  <si>
    <t>Salt, Kosher</t>
  </si>
  <si>
    <t>Black Pepper, Cracked</t>
  </si>
  <si>
    <t>Sharp Cheddar, Sliced</t>
  </si>
  <si>
    <t>Brioche Buns, Split</t>
  </si>
  <si>
    <t>Pomace Oil</t>
  </si>
  <si>
    <t>Yellow Onions 1/4 Sliced</t>
  </si>
  <si>
    <t>Saurerkraut</t>
  </si>
  <si>
    <t>Boar Chili</t>
  </si>
  <si>
    <t>g</t>
  </si>
  <si>
    <t>each</t>
  </si>
  <si>
    <t>fl oz</t>
  </si>
  <si>
    <t>lbs</t>
  </si>
  <si>
    <t>oz</t>
  </si>
  <si>
    <t xml:space="preserve">Y Units </t>
  </si>
  <si>
    <t xml:space="preserve"> </t>
  </si>
  <si>
    <t>Subtotal</t>
  </si>
  <si>
    <t>Hidden Cost</t>
  </si>
  <si>
    <t>Total Cost</t>
  </si>
  <si>
    <t>Quantity Needed Conversion</t>
  </si>
  <si>
    <t>Recipe Item 1</t>
  </si>
  <si>
    <t>Recipe Item 2</t>
  </si>
  <si>
    <t>ingredient</t>
  </si>
  <si>
    <t>Copy and paste as many recipe food costings as needed</t>
  </si>
  <si>
    <t>Dish Name</t>
  </si>
  <si>
    <t>Ingredients and Unit Amounts</t>
  </si>
  <si>
    <t>Allergens</t>
  </si>
  <si>
    <t>Vegetarian Options</t>
  </si>
  <si>
    <t>Menu Price</t>
  </si>
  <si>
    <t>Food Cost</t>
  </si>
  <si>
    <t>Food Cost %</t>
  </si>
  <si>
    <t>Chili Cheeseburger</t>
  </si>
  <si>
    <t>Ground Chuck - 340g
Salt,Kosher - 5g
Sharp Cheddar, Sliced - 55g
Brioche Buns - 1 each
Pomace Oil - 2 fl oz
Yellow Onions 1/4" Sliced - 115g
Saurkraut - 55g
Boar Chili - 55g</t>
  </si>
  <si>
    <t>Dairy, Gluten</t>
  </si>
  <si>
    <t>Black Bean Patty</t>
  </si>
  <si>
    <t>Week of 5/28/18</t>
  </si>
  <si>
    <t>Actual</t>
  </si>
  <si>
    <t>Projected</t>
  </si>
  <si>
    <t>Difference</t>
  </si>
  <si>
    <t>Weekly Revenue</t>
  </si>
  <si>
    <t>Weekly Labor Cost</t>
  </si>
  <si>
    <t>Weekly Food Cost</t>
  </si>
  <si>
    <t>Total</t>
  </si>
  <si>
    <t>%Sales</t>
  </si>
  <si>
    <t>Goal</t>
  </si>
  <si>
    <t>Menu Item</t>
  </si>
  <si>
    <t>Amount Sold</t>
  </si>
  <si>
    <t>Contribution Margin</t>
  </si>
  <si>
    <t>Total Food Sales</t>
  </si>
  <si>
    <t>Total Food Cost</t>
  </si>
  <si>
    <t>Total Contribution Margin</t>
  </si>
  <si>
    <t>Contribution Margin %</t>
  </si>
  <si>
    <t>Chicken and Waffles</t>
  </si>
  <si>
    <t>Buttermilk Pancakes</t>
  </si>
  <si>
    <t>Southern Benedict</t>
  </si>
  <si>
    <t xml:space="preserve">Bourbon French Toast </t>
  </si>
  <si>
    <t>Average Contribution Margin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</si>
</sst>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AED&quot;* #,##0.00_);_(&quot;AED&quot;* \(#,##0.00\);_(&quot;AED&quot;* &quot;-&quot;??_);_(@_)"/>
    <numFmt numFmtId="176" formatCode="_([$$-409]* #,##0.00_);_([$$-409]* \(#,##0.00\);_([$$-409]* &quot;-&quot;??_);_(@_)"/>
    <numFmt numFmtId="177" formatCode="0.0%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9" fontId="0" fillId="0" borderId="0" xfId="2" applyNumberFormat="1" applyFont="1"/>
    <xf numFmtId="0" fontId="0" fillId="2" borderId="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2" fontId="0" fillId="0" borderId="1" xfId="0" applyNumberFormat="1" applyBorder="1"/>
    <xf numFmtId="2" fontId="0" fillId="0" borderId="1" xfId="0" applyNumberFormat="1" applyBorder="1" applyAlignment="1">
      <alignment horizontal="right"/>
    </xf>
    <xf numFmtId="176" fontId="0" fillId="0" borderId="1" xfId="0" applyNumberFormat="1" applyBorder="1"/>
    <xf numFmtId="176" fontId="0" fillId="0" borderId="1" xfId="0" applyNumberFormat="1" applyBorder="1" applyAlignment="1"/>
    <xf numFmtId="9" fontId="0" fillId="0" borderId="1" xfId="2" applyFont="1" applyBorder="1"/>
    <xf numFmtId="0" fontId="2" fillId="2" borderId="1" xfId="0" applyFont="1" applyFill="1" applyBorder="1" applyAlignment="1">
      <alignment horizontal="center" wrapText="1"/>
    </xf>
    <xf numFmtId="176" fontId="2" fillId="0" borderId="1" xfId="0" applyNumberFormat="1" applyFont="1" applyBorder="1"/>
    <xf numFmtId="0" fontId="2" fillId="2" borderId="1" xfId="0" applyFont="1" applyFill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2" fillId="0" borderId="0" xfId="0" applyFont="1"/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76" fontId="0" fillId="0" borderId="1" xfId="1" applyNumberFormat="1" applyFont="1" applyBorder="1" applyAlignment="1">
      <alignment horizontal="center"/>
    </xf>
    <xf numFmtId="177" fontId="0" fillId="0" borderId="1" xfId="2" applyNumberFormat="1" applyFont="1" applyBorder="1" applyAlignment="1">
      <alignment horizontal="right"/>
    </xf>
    <xf numFmtId="0" fontId="2" fillId="0" borderId="0" xfId="0" applyFont="1" applyAlignment="1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76" fontId="0" fillId="0" borderId="1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9" fontId="0" fillId="0" borderId="1" xfId="2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  <xf numFmtId="0" fontId="0" fillId="0" borderId="1" xfId="0" applyBorder="1" applyAlignment="1"/>
    <xf numFmtId="176" fontId="0" fillId="0" borderId="1" xfId="1" applyNumberFormat="1" applyFont="1" applyBorder="1" applyAlignment="1"/>
    <xf numFmtId="176" fontId="0" fillId="0" borderId="1" xfId="2" applyNumberFormat="1" applyFont="1" applyBorder="1" applyAlignment="1"/>
    <xf numFmtId="10" fontId="0" fillId="0" borderId="1" xfId="2" applyNumberFormat="1" applyFont="1" applyBorder="1" applyAlignment="1"/>
    <xf numFmtId="0" fontId="2" fillId="0" borderId="1" xfId="0" applyFont="1" applyBorder="1" applyAlignment="1"/>
    <xf numFmtId="176" fontId="2" fillId="0" borderId="1" xfId="0" applyNumberFormat="1" applyFont="1" applyBorder="1" applyAlignment="1"/>
    <xf numFmtId="176" fontId="2" fillId="0" borderId="0" xfId="0" applyNumberFormat="1" applyFont="1" applyAlignmen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opLeftCell="E1" zoomScale="120" zoomScaleNormal="120" workbookViewId="0">
      <selection activeCell="P31" sqref="P31"/>
    </sheetView>
  </sheetViews>
  <sheetFormatPr baseColWidth="10" defaultRowHeight="16" x14ac:dyDescent="0.2"/>
  <cols>
    <col min="1" max="1" width="21.6640625" customWidth="1"/>
    <col min="2" max="2" width="18.33203125" customWidth="1"/>
    <col min="3" max="3" width="6.6640625" customWidth="1"/>
    <col min="4" max="4" width="10.5" customWidth="1"/>
    <col min="5" max="5" width="5.5" customWidth="1"/>
    <col min="6" max="6" width="9.5" customWidth="1"/>
    <col min="7" max="7" width="4.6640625" customWidth="1"/>
    <col min="8" max="8" width="12.1640625" customWidth="1"/>
    <col min="9" max="9" width="4.6640625" customWidth="1"/>
    <col min="10" max="10" width="12.5" customWidth="1"/>
    <col min="11" max="11" width="17.83203125" customWidth="1"/>
    <col min="12" max="12" width="4.5" customWidth="1"/>
    <col min="13" max="13" width="9.83203125" customWidth="1"/>
    <col min="14" max="14" width="11" customWidth="1"/>
    <col min="15" max="15" width="6.5" customWidth="1"/>
    <col min="16" max="16" width="16.6640625" customWidth="1"/>
  </cols>
  <sheetData>
    <row r="1" spans="1:16" ht="16" customHeight="1" x14ac:dyDescent="0.2">
      <c r="A1" s="22" t="s">
        <v>29</v>
      </c>
      <c r="B1" s="5" t="s">
        <v>0</v>
      </c>
      <c r="C1" s="5"/>
      <c r="D1" s="24" t="s">
        <v>1</v>
      </c>
      <c r="E1" s="6"/>
      <c r="F1" s="6"/>
      <c r="G1" s="25"/>
      <c r="H1" s="28" t="s">
        <v>28</v>
      </c>
      <c r="I1" s="7"/>
      <c r="J1" s="22" t="s">
        <v>3</v>
      </c>
      <c r="K1" s="28" t="s">
        <v>4</v>
      </c>
      <c r="L1" s="7"/>
      <c r="M1" s="24" t="s">
        <v>5</v>
      </c>
      <c r="N1" s="6"/>
      <c r="O1" s="25"/>
      <c r="P1" s="7" t="s">
        <v>8</v>
      </c>
    </row>
    <row r="2" spans="1:16" x14ac:dyDescent="0.2">
      <c r="A2" s="23"/>
      <c r="B2" s="8"/>
      <c r="C2" s="8"/>
      <c r="D2" s="26" t="s">
        <v>2</v>
      </c>
      <c r="E2" s="9"/>
      <c r="F2" s="9" t="s">
        <v>23</v>
      </c>
      <c r="G2" s="27"/>
      <c r="H2" s="29"/>
      <c r="I2" s="10"/>
      <c r="J2" s="23"/>
      <c r="K2" s="29"/>
      <c r="L2" s="10"/>
      <c r="M2" s="26" t="s">
        <v>6</v>
      </c>
      <c r="N2" s="9" t="s">
        <v>7</v>
      </c>
      <c r="O2" s="27"/>
      <c r="P2" s="10"/>
    </row>
    <row r="3" spans="1:16" x14ac:dyDescent="0.2">
      <c r="A3" s="11" t="s">
        <v>9</v>
      </c>
      <c r="B3" s="12">
        <v>340</v>
      </c>
      <c r="C3" s="11" t="s">
        <v>18</v>
      </c>
      <c r="D3" s="13">
        <v>1</v>
      </c>
      <c r="E3" s="11" t="s">
        <v>21</v>
      </c>
      <c r="F3" s="11">
        <v>454</v>
      </c>
      <c r="G3" s="11" t="s">
        <v>18</v>
      </c>
      <c r="H3" s="14">
        <f>B3/F3</f>
        <v>0.74889867841409696</v>
      </c>
      <c r="I3" s="11" t="s">
        <v>21</v>
      </c>
      <c r="J3" s="11">
        <v>1</v>
      </c>
      <c r="K3" s="15">
        <f>J3*H3</f>
        <v>0.74889867841409696</v>
      </c>
      <c r="L3" s="11" t="s">
        <v>21</v>
      </c>
      <c r="M3" s="16">
        <v>2.79</v>
      </c>
      <c r="N3" s="11">
        <v>1</v>
      </c>
      <c r="O3" s="11" t="s">
        <v>21</v>
      </c>
      <c r="P3" s="17">
        <f>M3*K3/N3</f>
        <v>2.0894273127753307</v>
      </c>
    </row>
    <row r="4" spans="1:16" x14ac:dyDescent="0.2">
      <c r="A4" s="11" t="s">
        <v>10</v>
      </c>
      <c r="B4" s="12">
        <v>5</v>
      </c>
      <c r="C4" s="11" t="s">
        <v>18</v>
      </c>
      <c r="D4" s="13">
        <v>1</v>
      </c>
      <c r="E4" s="11" t="s">
        <v>22</v>
      </c>
      <c r="F4" s="11">
        <v>28.35</v>
      </c>
      <c r="G4" s="11" t="s">
        <v>18</v>
      </c>
      <c r="H4" s="14">
        <f t="shared" ref="H4:H11" si="0">B4/F4</f>
        <v>0.17636684303350969</v>
      </c>
      <c r="I4" s="11" t="s">
        <v>22</v>
      </c>
      <c r="J4" s="11">
        <v>1</v>
      </c>
      <c r="K4" s="15">
        <f t="shared" ref="K4:K11" si="1">J4*H4</f>
        <v>0.17636684303350969</v>
      </c>
      <c r="L4" s="11" t="s">
        <v>22</v>
      </c>
      <c r="M4" s="16">
        <v>0.05</v>
      </c>
      <c r="N4" s="11">
        <v>1</v>
      </c>
      <c r="O4" s="11" t="s">
        <v>22</v>
      </c>
      <c r="P4" s="17">
        <f t="shared" ref="P4:P11" si="2">M4*K4/N4</f>
        <v>8.8183421516754845E-3</v>
      </c>
    </row>
    <row r="5" spans="1:16" x14ac:dyDescent="0.2">
      <c r="A5" s="11" t="s">
        <v>11</v>
      </c>
      <c r="B5" s="12">
        <v>1</v>
      </c>
      <c r="C5" s="11" t="s">
        <v>18</v>
      </c>
      <c r="D5" s="13">
        <v>1</v>
      </c>
      <c r="E5" s="11" t="s">
        <v>22</v>
      </c>
      <c r="F5" s="11">
        <v>28.35</v>
      </c>
      <c r="G5" s="11" t="s">
        <v>18</v>
      </c>
      <c r="H5" s="14">
        <f t="shared" si="0"/>
        <v>3.5273368606701938E-2</v>
      </c>
      <c r="I5" s="11" t="s">
        <v>22</v>
      </c>
      <c r="J5" s="11">
        <v>1</v>
      </c>
      <c r="K5" s="15">
        <f t="shared" si="1"/>
        <v>3.5273368606701938E-2</v>
      </c>
      <c r="L5" s="11" t="s">
        <v>22</v>
      </c>
      <c r="M5" s="16">
        <v>0.64</v>
      </c>
      <c r="N5" s="11">
        <v>1</v>
      </c>
      <c r="O5" s="11" t="s">
        <v>22</v>
      </c>
      <c r="P5" s="17">
        <f t="shared" si="2"/>
        <v>2.257495590828924E-2</v>
      </c>
    </row>
    <row r="6" spans="1:16" x14ac:dyDescent="0.2">
      <c r="A6" s="11" t="s">
        <v>12</v>
      </c>
      <c r="B6" s="12">
        <v>55</v>
      </c>
      <c r="C6" s="11" t="s">
        <v>18</v>
      </c>
      <c r="D6" s="13">
        <v>1</v>
      </c>
      <c r="E6" s="11" t="s">
        <v>22</v>
      </c>
      <c r="F6" s="11">
        <v>28.35</v>
      </c>
      <c r="G6" s="11" t="s">
        <v>18</v>
      </c>
      <c r="H6" s="14">
        <f t="shared" si="0"/>
        <v>1.9400352733686066</v>
      </c>
      <c r="I6" s="11" t="s">
        <v>22</v>
      </c>
      <c r="J6" s="11">
        <v>1</v>
      </c>
      <c r="K6" s="15">
        <f t="shared" si="1"/>
        <v>1.9400352733686066</v>
      </c>
      <c r="L6" s="11" t="s">
        <v>22</v>
      </c>
      <c r="M6" s="16">
        <v>0.26</v>
      </c>
      <c r="N6" s="11">
        <v>1</v>
      </c>
      <c r="O6" s="11" t="s">
        <v>22</v>
      </c>
      <c r="P6" s="17">
        <f t="shared" si="2"/>
        <v>0.50440917107583771</v>
      </c>
    </row>
    <row r="7" spans="1:16" x14ac:dyDescent="0.2">
      <c r="A7" s="11" t="s">
        <v>13</v>
      </c>
      <c r="B7" s="12">
        <v>1</v>
      </c>
      <c r="C7" s="11" t="s">
        <v>19</v>
      </c>
      <c r="D7" s="13">
        <v>1</v>
      </c>
      <c r="E7" s="11" t="s">
        <v>19</v>
      </c>
      <c r="F7" s="11">
        <v>1</v>
      </c>
      <c r="G7" s="11" t="s">
        <v>19</v>
      </c>
      <c r="H7" s="14">
        <f t="shared" si="0"/>
        <v>1</v>
      </c>
      <c r="I7" s="11" t="s">
        <v>19</v>
      </c>
      <c r="J7" s="11">
        <v>1</v>
      </c>
      <c r="K7" s="15">
        <f t="shared" si="1"/>
        <v>1</v>
      </c>
      <c r="L7" s="11" t="s">
        <v>19</v>
      </c>
      <c r="M7" s="16">
        <v>0.43</v>
      </c>
      <c r="N7" s="11">
        <v>1</v>
      </c>
      <c r="O7" s="11" t="s">
        <v>19</v>
      </c>
      <c r="P7" s="17">
        <f t="shared" si="2"/>
        <v>0.43</v>
      </c>
    </row>
    <row r="8" spans="1:16" x14ac:dyDescent="0.2">
      <c r="A8" s="11" t="s">
        <v>14</v>
      </c>
      <c r="B8" s="12">
        <v>2</v>
      </c>
      <c r="C8" s="11" t="s">
        <v>20</v>
      </c>
      <c r="D8" s="13">
        <v>1</v>
      </c>
      <c r="E8" s="11" t="s">
        <v>20</v>
      </c>
      <c r="F8" s="11">
        <v>1</v>
      </c>
      <c r="G8" s="11" t="s">
        <v>20</v>
      </c>
      <c r="H8" s="14">
        <f t="shared" si="0"/>
        <v>2</v>
      </c>
      <c r="I8" s="11" t="s">
        <v>20</v>
      </c>
      <c r="J8" s="11">
        <v>1</v>
      </c>
      <c r="K8" s="15">
        <f t="shared" si="1"/>
        <v>2</v>
      </c>
      <c r="L8" s="11" t="s">
        <v>20</v>
      </c>
      <c r="M8" s="16">
        <v>0.13</v>
      </c>
      <c r="N8" s="11">
        <v>1</v>
      </c>
      <c r="O8" s="11" t="s">
        <v>20</v>
      </c>
      <c r="P8" s="17">
        <f t="shared" si="2"/>
        <v>0.26</v>
      </c>
    </row>
    <row r="9" spans="1:16" x14ac:dyDescent="0.2">
      <c r="A9" s="11" t="s">
        <v>15</v>
      </c>
      <c r="B9" s="12">
        <v>115</v>
      </c>
      <c r="C9" s="11" t="s">
        <v>18</v>
      </c>
      <c r="D9" s="13">
        <v>1</v>
      </c>
      <c r="E9" s="11" t="s">
        <v>21</v>
      </c>
      <c r="F9" s="11">
        <v>454</v>
      </c>
      <c r="G9" s="11" t="s">
        <v>18</v>
      </c>
      <c r="H9" s="14">
        <f t="shared" si="0"/>
        <v>0.25330396475770928</v>
      </c>
      <c r="I9" s="11" t="s">
        <v>21</v>
      </c>
      <c r="J9" s="18">
        <v>0.89</v>
      </c>
      <c r="K9" s="15">
        <f>J9*H9</f>
        <v>0.22544052863436126</v>
      </c>
      <c r="L9" s="11" t="s">
        <v>21</v>
      </c>
      <c r="M9" s="16">
        <v>0.28999999999999998</v>
      </c>
      <c r="N9" s="11">
        <v>1</v>
      </c>
      <c r="O9" s="11" t="s">
        <v>21</v>
      </c>
      <c r="P9" s="17">
        <f t="shared" si="2"/>
        <v>6.5377753303964767E-2</v>
      </c>
    </row>
    <row r="10" spans="1:16" x14ac:dyDescent="0.2">
      <c r="A10" s="11" t="s">
        <v>16</v>
      </c>
      <c r="B10" s="12">
        <v>55</v>
      </c>
      <c r="C10" s="11" t="s">
        <v>18</v>
      </c>
      <c r="D10" s="13">
        <v>1</v>
      </c>
      <c r="E10" s="11" t="s">
        <v>21</v>
      </c>
      <c r="F10" s="11">
        <v>454</v>
      </c>
      <c r="G10" s="11" t="s">
        <v>18</v>
      </c>
      <c r="H10" s="14">
        <f t="shared" si="0"/>
        <v>0.1211453744493392</v>
      </c>
      <c r="I10" s="11" t="s">
        <v>21</v>
      </c>
      <c r="J10" s="11">
        <v>1</v>
      </c>
      <c r="K10" s="15">
        <f t="shared" si="1"/>
        <v>0.1211453744493392</v>
      </c>
      <c r="L10" s="11" t="s">
        <v>21</v>
      </c>
      <c r="M10" s="16">
        <v>8.99</v>
      </c>
      <c r="N10" s="11">
        <v>2</v>
      </c>
      <c r="O10" s="11" t="s">
        <v>21</v>
      </c>
      <c r="P10" s="17">
        <f>M10*K10/N10</f>
        <v>0.5445484581497797</v>
      </c>
    </row>
    <row r="11" spans="1:16" x14ac:dyDescent="0.2">
      <c r="A11" s="11" t="s">
        <v>17</v>
      </c>
      <c r="B11" s="12">
        <v>55</v>
      </c>
      <c r="C11" s="11" t="s">
        <v>18</v>
      </c>
      <c r="D11" s="13">
        <v>1</v>
      </c>
      <c r="E11" s="11" t="s">
        <v>21</v>
      </c>
      <c r="F11" s="11">
        <v>454</v>
      </c>
      <c r="G11" s="11" t="s">
        <v>18</v>
      </c>
      <c r="H11" s="14">
        <f t="shared" si="0"/>
        <v>0.1211453744493392</v>
      </c>
      <c r="I11" s="11" t="s">
        <v>21</v>
      </c>
      <c r="J11" s="11">
        <v>1</v>
      </c>
      <c r="K11" s="15">
        <f t="shared" si="1"/>
        <v>0.1211453744493392</v>
      </c>
      <c r="L11" s="11" t="s">
        <v>21</v>
      </c>
      <c r="M11" s="16">
        <v>1.63</v>
      </c>
      <c r="N11" s="11">
        <v>1</v>
      </c>
      <c r="O11" s="11" t="s">
        <v>21</v>
      </c>
      <c r="P11" s="17">
        <f t="shared" si="2"/>
        <v>0.19746696035242289</v>
      </c>
    </row>
    <row r="12" spans="1:16" x14ac:dyDescent="0.2">
      <c r="D12" s="2"/>
      <c r="N12" s="19" t="s">
        <v>25</v>
      </c>
      <c r="O12" s="19"/>
      <c r="P12" s="20">
        <f>SUM(P3:P11)</f>
        <v>4.1226229537173014</v>
      </c>
    </row>
    <row r="13" spans="1:16" x14ac:dyDescent="0.2">
      <c r="J13" s="4"/>
      <c r="N13" s="19" t="s">
        <v>26</v>
      </c>
      <c r="O13" s="19"/>
      <c r="P13" s="20">
        <f>(H9*11%)*M9</f>
        <v>8.0803964757709262E-3</v>
      </c>
    </row>
    <row r="14" spans="1:16" x14ac:dyDescent="0.2">
      <c r="E14" t="s">
        <v>24</v>
      </c>
      <c r="N14" s="21" t="s">
        <v>27</v>
      </c>
      <c r="O14" s="21"/>
      <c r="P14" s="20">
        <f>SUM(P12:P13)</f>
        <v>4.1307033501930723</v>
      </c>
    </row>
    <row r="17" spans="1:16" x14ac:dyDescent="0.2">
      <c r="A17" s="22" t="s">
        <v>30</v>
      </c>
      <c r="B17" s="5" t="s">
        <v>0</v>
      </c>
      <c r="C17" s="5"/>
      <c r="D17" s="24" t="s">
        <v>1</v>
      </c>
      <c r="E17" s="6"/>
      <c r="F17" s="6"/>
      <c r="G17" s="25"/>
      <c r="H17" s="28" t="s">
        <v>28</v>
      </c>
      <c r="I17" s="7"/>
      <c r="J17" s="22" t="s">
        <v>3</v>
      </c>
      <c r="K17" s="28" t="s">
        <v>4</v>
      </c>
      <c r="L17" s="7"/>
      <c r="M17" s="24" t="s">
        <v>5</v>
      </c>
      <c r="N17" s="6"/>
      <c r="O17" s="25"/>
      <c r="P17" s="7" t="s">
        <v>8</v>
      </c>
    </row>
    <row r="18" spans="1:16" x14ac:dyDescent="0.2">
      <c r="A18" s="23"/>
      <c r="B18" s="8"/>
      <c r="C18" s="8"/>
      <c r="D18" s="26" t="s">
        <v>2</v>
      </c>
      <c r="E18" s="9"/>
      <c r="F18" s="9" t="s">
        <v>23</v>
      </c>
      <c r="G18" s="27"/>
      <c r="H18" s="29"/>
      <c r="I18" s="10"/>
      <c r="J18" s="23"/>
      <c r="K18" s="29"/>
      <c r="L18" s="10"/>
      <c r="M18" s="26" t="s">
        <v>6</v>
      </c>
      <c r="N18" s="9" t="s">
        <v>7</v>
      </c>
      <c r="O18" s="27"/>
      <c r="P18" s="10"/>
    </row>
    <row r="19" spans="1:16" x14ac:dyDescent="0.2">
      <c r="A19" s="11" t="s">
        <v>31</v>
      </c>
      <c r="B19" s="12">
        <v>0</v>
      </c>
      <c r="C19" s="11" t="s">
        <v>18</v>
      </c>
      <c r="D19" s="13">
        <v>1</v>
      </c>
      <c r="E19" s="11" t="s">
        <v>21</v>
      </c>
      <c r="F19" s="11">
        <v>454</v>
      </c>
      <c r="G19" s="11" t="s">
        <v>18</v>
      </c>
      <c r="H19" s="14">
        <f>B19/F19</f>
        <v>0</v>
      </c>
      <c r="I19" s="11" t="s">
        <v>21</v>
      </c>
      <c r="J19" s="11">
        <v>1</v>
      </c>
      <c r="K19" s="15">
        <f>J19*H19</f>
        <v>0</v>
      </c>
      <c r="L19" s="11" t="s">
        <v>21</v>
      </c>
      <c r="M19" s="16">
        <v>2.79</v>
      </c>
      <c r="N19" s="11">
        <v>1</v>
      </c>
      <c r="O19" s="11" t="s">
        <v>21</v>
      </c>
      <c r="P19" s="17">
        <f>M19*K19/N19</f>
        <v>0</v>
      </c>
    </row>
    <row r="20" spans="1:16" x14ac:dyDescent="0.2">
      <c r="A20" s="11" t="s">
        <v>31</v>
      </c>
      <c r="B20" s="12">
        <v>0</v>
      </c>
      <c r="C20" s="11" t="s">
        <v>18</v>
      </c>
      <c r="D20" s="13">
        <v>1</v>
      </c>
      <c r="E20" s="11" t="s">
        <v>22</v>
      </c>
      <c r="F20" s="11">
        <v>28.35</v>
      </c>
      <c r="G20" s="11" t="s">
        <v>18</v>
      </c>
      <c r="H20" s="14">
        <f t="shared" ref="H20:H27" si="3">B20/F20</f>
        <v>0</v>
      </c>
      <c r="I20" s="11" t="s">
        <v>22</v>
      </c>
      <c r="J20" s="11">
        <v>1</v>
      </c>
      <c r="K20" s="15">
        <f t="shared" ref="K20:K24" si="4">J20*H20</f>
        <v>0</v>
      </c>
      <c r="L20" s="11" t="s">
        <v>22</v>
      </c>
      <c r="M20" s="16">
        <v>0.05</v>
      </c>
      <c r="N20" s="11">
        <v>1</v>
      </c>
      <c r="O20" s="11" t="s">
        <v>22</v>
      </c>
      <c r="P20" s="17">
        <f t="shared" ref="P20:P27" si="5">M20*K20/N20</f>
        <v>0</v>
      </c>
    </row>
    <row r="21" spans="1:16" x14ac:dyDescent="0.2">
      <c r="A21" s="11" t="s">
        <v>31</v>
      </c>
      <c r="B21" s="12">
        <v>0</v>
      </c>
      <c r="C21" s="11" t="s">
        <v>18</v>
      </c>
      <c r="D21" s="13">
        <v>1</v>
      </c>
      <c r="E21" s="11" t="s">
        <v>22</v>
      </c>
      <c r="F21" s="11">
        <v>28.35</v>
      </c>
      <c r="G21" s="11" t="s">
        <v>18</v>
      </c>
      <c r="H21" s="14">
        <f t="shared" si="3"/>
        <v>0</v>
      </c>
      <c r="I21" s="11" t="s">
        <v>22</v>
      </c>
      <c r="J21" s="11">
        <v>1</v>
      </c>
      <c r="K21" s="15">
        <f t="shared" si="4"/>
        <v>0</v>
      </c>
      <c r="L21" s="11" t="s">
        <v>22</v>
      </c>
      <c r="M21" s="16">
        <v>0.64</v>
      </c>
      <c r="N21" s="11">
        <v>1</v>
      </c>
      <c r="O21" s="11" t="s">
        <v>22</v>
      </c>
      <c r="P21" s="17">
        <f t="shared" si="5"/>
        <v>0</v>
      </c>
    </row>
    <row r="22" spans="1:16" x14ac:dyDescent="0.2">
      <c r="A22" s="11" t="s">
        <v>31</v>
      </c>
      <c r="B22" s="12">
        <v>0</v>
      </c>
      <c r="C22" s="11" t="s">
        <v>18</v>
      </c>
      <c r="D22" s="13">
        <v>1</v>
      </c>
      <c r="E22" s="11" t="s">
        <v>22</v>
      </c>
      <c r="F22" s="11">
        <v>28.35</v>
      </c>
      <c r="G22" s="11" t="s">
        <v>18</v>
      </c>
      <c r="H22" s="14">
        <f t="shared" si="3"/>
        <v>0</v>
      </c>
      <c r="I22" s="11" t="s">
        <v>22</v>
      </c>
      <c r="J22" s="11">
        <v>1</v>
      </c>
      <c r="K22" s="15">
        <f t="shared" si="4"/>
        <v>0</v>
      </c>
      <c r="L22" s="11" t="s">
        <v>22</v>
      </c>
      <c r="M22" s="16">
        <v>0.26</v>
      </c>
      <c r="N22" s="11">
        <v>1</v>
      </c>
      <c r="O22" s="11" t="s">
        <v>22</v>
      </c>
      <c r="P22" s="17">
        <f t="shared" si="5"/>
        <v>0</v>
      </c>
    </row>
    <row r="23" spans="1:16" x14ac:dyDescent="0.2">
      <c r="A23" s="11" t="s">
        <v>31</v>
      </c>
      <c r="B23" s="12">
        <v>0</v>
      </c>
      <c r="C23" s="11" t="s">
        <v>19</v>
      </c>
      <c r="D23" s="13">
        <v>1</v>
      </c>
      <c r="E23" s="11" t="s">
        <v>19</v>
      </c>
      <c r="F23" s="11">
        <v>1</v>
      </c>
      <c r="G23" s="11" t="s">
        <v>19</v>
      </c>
      <c r="H23" s="14">
        <f t="shared" si="3"/>
        <v>0</v>
      </c>
      <c r="I23" s="11" t="s">
        <v>19</v>
      </c>
      <c r="J23" s="11">
        <v>1</v>
      </c>
      <c r="K23" s="15">
        <f t="shared" si="4"/>
        <v>0</v>
      </c>
      <c r="L23" s="11" t="s">
        <v>19</v>
      </c>
      <c r="M23" s="16">
        <v>0.43</v>
      </c>
      <c r="N23" s="11">
        <v>1</v>
      </c>
      <c r="O23" s="11" t="s">
        <v>19</v>
      </c>
      <c r="P23" s="17">
        <f t="shared" si="5"/>
        <v>0</v>
      </c>
    </row>
    <row r="24" spans="1:16" x14ac:dyDescent="0.2">
      <c r="A24" s="11" t="s">
        <v>31</v>
      </c>
      <c r="B24" s="12">
        <v>0</v>
      </c>
      <c r="C24" s="11" t="s">
        <v>20</v>
      </c>
      <c r="D24" s="13">
        <v>1</v>
      </c>
      <c r="E24" s="11" t="s">
        <v>20</v>
      </c>
      <c r="F24" s="11">
        <v>1</v>
      </c>
      <c r="G24" s="11" t="s">
        <v>20</v>
      </c>
      <c r="H24" s="14">
        <f t="shared" si="3"/>
        <v>0</v>
      </c>
      <c r="I24" s="11" t="s">
        <v>20</v>
      </c>
      <c r="J24" s="11">
        <v>1</v>
      </c>
      <c r="K24" s="15">
        <f t="shared" si="4"/>
        <v>0</v>
      </c>
      <c r="L24" s="11" t="s">
        <v>20</v>
      </c>
      <c r="M24" s="16">
        <v>0.13</v>
      </c>
      <c r="N24" s="11">
        <v>1</v>
      </c>
      <c r="O24" s="11" t="s">
        <v>20</v>
      </c>
      <c r="P24" s="17">
        <f t="shared" si="5"/>
        <v>0</v>
      </c>
    </row>
    <row r="25" spans="1:16" x14ac:dyDescent="0.2">
      <c r="A25" s="11" t="s">
        <v>31</v>
      </c>
      <c r="B25" s="12">
        <v>0</v>
      </c>
      <c r="C25" s="11" t="s">
        <v>18</v>
      </c>
      <c r="D25" s="13">
        <v>1</v>
      </c>
      <c r="E25" s="11" t="s">
        <v>21</v>
      </c>
      <c r="F25" s="11">
        <v>454</v>
      </c>
      <c r="G25" s="11" t="s">
        <v>18</v>
      </c>
      <c r="H25" s="14">
        <f t="shared" si="3"/>
        <v>0</v>
      </c>
      <c r="I25" s="11" t="s">
        <v>21</v>
      </c>
      <c r="J25" s="18">
        <v>0.89</v>
      </c>
      <c r="K25" s="15">
        <f>J25*H25</f>
        <v>0</v>
      </c>
      <c r="L25" s="11" t="s">
        <v>21</v>
      </c>
      <c r="M25" s="16">
        <v>0.28999999999999998</v>
      </c>
      <c r="N25" s="11">
        <v>1</v>
      </c>
      <c r="O25" s="11" t="s">
        <v>21</v>
      </c>
      <c r="P25" s="17">
        <f t="shared" si="5"/>
        <v>0</v>
      </c>
    </row>
    <row r="26" spans="1:16" x14ac:dyDescent="0.2">
      <c r="A26" s="11" t="s">
        <v>31</v>
      </c>
      <c r="B26" s="12">
        <v>0</v>
      </c>
      <c r="C26" s="11" t="s">
        <v>18</v>
      </c>
      <c r="D26" s="13">
        <v>1</v>
      </c>
      <c r="E26" s="11" t="s">
        <v>21</v>
      </c>
      <c r="F26" s="11">
        <v>454</v>
      </c>
      <c r="G26" s="11" t="s">
        <v>18</v>
      </c>
      <c r="H26" s="14">
        <f t="shared" si="3"/>
        <v>0</v>
      </c>
      <c r="I26" s="11" t="s">
        <v>21</v>
      </c>
      <c r="J26" s="11">
        <v>1</v>
      </c>
      <c r="K26" s="15">
        <f t="shared" ref="K26:K27" si="6">J26*H26</f>
        <v>0</v>
      </c>
      <c r="L26" s="11" t="s">
        <v>21</v>
      </c>
      <c r="M26" s="16">
        <v>8.99</v>
      </c>
      <c r="N26" s="11">
        <v>2</v>
      </c>
      <c r="O26" s="11" t="s">
        <v>21</v>
      </c>
      <c r="P26" s="17">
        <f>M26*K26/N26</f>
        <v>0</v>
      </c>
    </row>
    <row r="27" spans="1:16" x14ac:dyDescent="0.2">
      <c r="A27" s="11" t="s">
        <v>31</v>
      </c>
      <c r="B27" s="12">
        <v>0</v>
      </c>
      <c r="C27" s="11" t="s">
        <v>18</v>
      </c>
      <c r="D27" s="13">
        <v>1</v>
      </c>
      <c r="E27" s="11" t="s">
        <v>21</v>
      </c>
      <c r="F27" s="11">
        <v>454</v>
      </c>
      <c r="G27" s="11" t="s">
        <v>18</v>
      </c>
      <c r="H27" s="14">
        <f t="shared" si="3"/>
        <v>0</v>
      </c>
      <c r="I27" s="11" t="s">
        <v>21</v>
      </c>
      <c r="J27" s="11">
        <v>1</v>
      </c>
      <c r="K27" s="15">
        <f t="shared" si="6"/>
        <v>0</v>
      </c>
      <c r="L27" s="11" t="s">
        <v>21</v>
      </c>
      <c r="M27" s="16">
        <v>1.63</v>
      </c>
      <c r="N27" s="11">
        <v>1</v>
      </c>
      <c r="O27" s="11" t="s">
        <v>21</v>
      </c>
      <c r="P27" s="17">
        <f t="shared" ref="P27:P30" si="7">M27*K27/N27</f>
        <v>0</v>
      </c>
    </row>
    <row r="28" spans="1:16" x14ac:dyDescent="0.2">
      <c r="D28" s="2"/>
      <c r="N28" s="19" t="s">
        <v>25</v>
      </c>
      <c r="O28" s="19"/>
      <c r="P28" s="20">
        <f>SUM(P19:P27)</f>
        <v>0</v>
      </c>
    </row>
    <row r="29" spans="1:16" x14ac:dyDescent="0.2">
      <c r="J29" s="4"/>
      <c r="N29" s="19" t="s">
        <v>26</v>
      </c>
      <c r="O29" s="19"/>
      <c r="P29" s="20">
        <f>(H25*11%)*M25</f>
        <v>0</v>
      </c>
    </row>
    <row r="30" spans="1:16" x14ac:dyDescent="0.2">
      <c r="E30" t="s">
        <v>24</v>
      </c>
      <c r="N30" s="21" t="s">
        <v>27</v>
      </c>
      <c r="O30" s="21"/>
      <c r="P30" s="20">
        <f>SUM(P28:P29)</f>
        <v>0</v>
      </c>
    </row>
    <row r="32" spans="1:16" x14ac:dyDescent="0.2">
      <c r="A32" s="30" t="s">
        <v>32</v>
      </c>
    </row>
  </sheetData>
  <mergeCells count="24">
    <mergeCell ref="K17:L18"/>
    <mergeCell ref="M17:O17"/>
    <mergeCell ref="P17:P18"/>
    <mergeCell ref="N28:O28"/>
    <mergeCell ref="N29:O29"/>
    <mergeCell ref="N30:O30"/>
    <mergeCell ref="A17:A18"/>
    <mergeCell ref="B17:B18"/>
    <mergeCell ref="C17:C18"/>
    <mergeCell ref="D17:G17"/>
    <mergeCell ref="H17:I18"/>
    <mergeCell ref="J17:J18"/>
    <mergeCell ref="P1:P2"/>
    <mergeCell ref="C1:C2"/>
    <mergeCell ref="D1:G1"/>
    <mergeCell ref="N12:O12"/>
    <mergeCell ref="N13:O13"/>
    <mergeCell ref="N14:O14"/>
    <mergeCell ref="K1:L2"/>
    <mergeCell ref="H1:I2"/>
    <mergeCell ref="M1:O1"/>
    <mergeCell ref="A1:A2"/>
    <mergeCell ref="B1:B2"/>
    <mergeCell ref="J1:J2"/>
  </mergeCell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8"/>
  <sheetViews>
    <sheetView workbookViewId="0">
      <selection activeCell="G13" sqref="G13"/>
    </sheetView>
  </sheetViews>
  <sheetFormatPr baseColWidth="10" defaultRowHeight="16" x14ac:dyDescent="0.2"/>
  <cols>
    <col min="1" max="1" width="26.33203125" customWidth="1"/>
    <col min="2" max="2" width="31.1640625" customWidth="1"/>
  </cols>
  <sheetData>
    <row r="3" spans="1:2" ht="29" customHeight="1" x14ac:dyDescent="0.2">
      <c r="A3" s="31" t="s">
        <v>33</v>
      </c>
      <c r="B3" s="12" t="s">
        <v>40</v>
      </c>
    </row>
    <row r="4" spans="1:2" ht="128" x14ac:dyDescent="0.2">
      <c r="A4" s="31" t="s">
        <v>34</v>
      </c>
      <c r="B4" s="32" t="s">
        <v>41</v>
      </c>
    </row>
    <row r="5" spans="1:2" x14ac:dyDescent="0.2">
      <c r="A5" s="31" t="s">
        <v>35</v>
      </c>
      <c r="B5" s="12" t="s">
        <v>42</v>
      </c>
    </row>
    <row r="6" spans="1:2" x14ac:dyDescent="0.2">
      <c r="A6" s="31" t="s">
        <v>36</v>
      </c>
      <c r="B6" s="12" t="s">
        <v>43</v>
      </c>
    </row>
    <row r="7" spans="1:2" x14ac:dyDescent="0.2">
      <c r="A7" s="31" t="s">
        <v>37</v>
      </c>
      <c r="B7" s="33">
        <v>14</v>
      </c>
    </row>
    <row r="8" spans="1:2" x14ac:dyDescent="0.2">
      <c r="A8" s="31" t="s">
        <v>38</v>
      </c>
      <c r="B8" s="33">
        <f>'Recipe Food Cost'!P14</f>
        <v>4.1307033501930723</v>
      </c>
    </row>
    <row r="9" spans="1:2" x14ac:dyDescent="0.2">
      <c r="A9" s="31" t="s">
        <v>39</v>
      </c>
      <c r="B9" s="34">
        <f>B8/B7</f>
        <v>0.29505023929950519</v>
      </c>
    </row>
    <row r="12" spans="1:2" x14ac:dyDescent="0.2">
      <c r="A12" s="31" t="s">
        <v>33</v>
      </c>
      <c r="B12" s="12"/>
    </row>
    <row r="13" spans="1:2" x14ac:dyDescent="0.2">
      <c r="A13" s="31" t="s">
        <v>34</v>
      </c>
      <c r="B13" s="32"/>
    </row>
    <row r="14" spans="1:2" x14ac:dyDescent="0.2">
      <c r="A14" s="31" t="s">
        <v>35</v>
      </c>
      <c r="B14" s="12"/>
    </row>
    <row r="15" spans="1:2" x14ac:dyDescent="0.2">
      <c r="A15" s="31" t="s">
        <v>36</v>
      </c>
      <c r="B15" s="12"/>
    </row>
    <row r="16" spans="1:2" x14ac:dyDescent="0.2">
      <c r="A16" s="31" t="s">
        <v>37</v>
      </c>
      <c r="B16" s="33"/>
    </row>
    <row r="17" spans="1:2" x14ac:dyDescent="0.2">
      <c r="A17" s="31" t="s">
        <v>38</v>
      </c>
      <c r="B17" s="33">
        <f>'Recipe Food Cost'!P23</f>
        <v>0</v>
      </c>
    </row>
    <row r="18" spans="1:2" x14ac:dyDescent="0.2">
      <c r="A18" s="31" t="s">
        <v>39</v>
      </c>
      <c r="B18" s="34" t="e">
        <f>B17/B16</f>
        <v>#DIV/0!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19" sqref="C18:D19"/>
    </sheetView>
  </sheetViews>
  <sheetFormatPr baseColWidth="10" defaultRowHeight="16" x14ac:dyDescent="0.2"/>
  <cols>
    <col min="1" max="1" width="18" customWidth="1"/>
    <col min="2" max="3" width="16.1640625" customWidth="1"/>
    <col min="4" max="4" width="18.6640625" customWidth="1"/>
  </cols>
  <sheetData>
    <row r="1" spans="1:5" x14ac:dyDescent="0.2">
      <c r="A1" s="36" t="s">
        <v>44</v>
      </c>
      <c r="B1" s="36"/>
      <c r="C1" s="36"/>
      <c r="D1" s="36"/>
      <c r="E1" s="36"/>
    </row>
    <row r="2" spans="1:5" x14ac:dyDescent="0.2">
      <c r="A2" s="37"/>
      <c r="B2" s="37" t="s">
        <v>45</v>
      </c>
      <c r="C2" s="37" t="s">
        <v>46</v>
      </c>
      <c r="D2" s="37" t="s">
        <v>47</v>
      </c>
      <c r="E2" s="37"/>
    </row>
    <row r="3" spans="1:5" x14ac:dyDescent="0.2">
      <c r="A3" s="37" t="s">
        <v>48</v>
      </c>
      <c r="B3" s="38">
        <v>8954.23</v>
      </c>
      <c r="C3" s="38">
        <v>8847</v>
      </c>
      <c r="D3" s="38">
        <f>B3-C3</f>
        <v>107.22999999999956</v>
      </c>
      <c r="E3" s="12"/>
    </row>
    <row r="4" spans="1:5" x14ac:dyDescent="0.2">
      <c r="A4" s="37"/>
      <c r="B4" s="39" t="s">
        <v>51</v>
      </c>
      <c r="C4" s="39" t="s">
        <v>52</v>
      </c>
      <c r="D4" s="39" t="s">
        <v>53</v>
      </c>
      <c r="E4" s="39" t="s">
        <v>47</v>
      </c>
    </row>
    <row r="5" spans="1:5" x14ac:dyDescent="0.2">
      <c r="A5" s="37" t="s">
        <v>49</v>
      </c>
      <c r="B5" s="12">
        <v>3568.47</v>
      </c>
      <c r="C5" s="40">
        <f>B5/B3</f>
        <v>0.39852337945306299</v>
      </c>
      <c r="D5" s="41">
        <v>0.45</v>
      </c>
      <c r="E5" s="41">
        <v>-0.05</v>
      </c>
    </row>
    <row r="6" spans="1:5" x14ac:dyDescent="0.2">
      <c r="A6" s="37" t="s">
        <v>50</v>
      </c>
      <c r="B6" s="12">
        <v>2479.42</v>
      </c>
      <c r="C6" s="40">
        <f>B6/B3</f>
        <v>0.2768992978737424</v>
      </c>
      <c r="D6" s="41">
        <v>0.28999999999999998</v>
      </c>
      <c r="E6" s="41">
        <v>-0.01</v>
      </c>
    </row>
  </sheetData>
  <mergeCells count="1">
    <mergeCell ref="A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workbookViewId="0">
      <selection activeCell="B11" sqref="B11"/>
    </sheetView>
  </sheetViews>
  <sheetFormatPr baseColWidth="10" defaultRowHeight="16" x14ac:dyDescent="0.2"/>
  <cols>
    <col min="1" max="1" width="24.33203125" style="1" customWidth="1"/>
    <col min="2" max="11" width="12.5" style="1" customWidth="1"/>
  </cols>
  <sheetData>
    <row r="1" spans="1:11" ht="48" x14ac:dyDescent="0.2">
      <c r="A1" s="42" t="s">
        <v>54</v>
      </c>
      <c r="B1" s="43" t="s">
        <v>55</v>
      </c>
      <c r="C1" s="43" t="s">
        <v>37</v>
      </c>
      <c r="D1" s="43" t="s">
        <v>38</v>
      </c>
      <c r="E1" s="43" t="s">
        <v>39</v>
      </c>
      <c r="F1" s="43" t="s">
        <v>56</v>
      </c>
      <c r="G1" s="43" t="s">
        <v>57</v>
      </c>
      <c r="H1" s="43" t="s">
        <v>58</v>
      </c>
      <c r="I1" s="43" t="s">
        <v>59</v>
      </c>
      <c r="J1" s="43" t="s">
        <v>60</v>
      </c>
      <c r="K1" s="3"/>
    </row>
    <row r="2" spans="1:11" x14ac:dyDescent="0.2">
      <c r="A2" s="44" t="s">
        <v>61</v>
      </c>
      <c r="B2" s="45">
        <v>25</v>
      </c>
      <c r="C2" s="46">
        <v>16</v>
      </c>
      <c r="D2" s="47">
        <v>5.21</v>
      </c>
      <c r="E2" s="48">
        <f>D2/C2</f>
        <v>0.325625</v>
      </c>
      <c r="F2" s="17">
        <f>C2-D2</f>
        <v>10.79</v>
      </c>
      <c r="G2" s="17">
        <f>C2*B2</f>
        <v>400</v>
      </c>
      <c r="H2" s="17">
        <f>D2*B2</f>
        <v>130.25</v>
      </c>
      <c r="I2" s="17">
        <f>G2-H2</f>
        <v>269.75</v>
      </c>
      <c r="J2" s="48">
        <f>I2/$I$7</f>
        <v>0.31431700865755469</v>
      </c>
    </row>
    <row r="3" spans="1:11" x14ac:dyDescent="0.2">
      <c r="A3" s="44" t="s">
        <v>62</v>
      </c>
      <c r="B3" s="45">
        <v>18</v>
      </c>
      <c r="C3" s="46">
        <v>12</v>
      </c>
      <c r="D3" s="47">
        <v>3.07</v>
      </c>
      <c r="E3" s="48">
        <f t="shared" ref="E3:E6" si="0">D3/C3</f>
        <v>0.2558333333333333</v>
      </c>
      <c r="F3" s="17">
        <f t="shared" ref="F3:F6" si="1">C3-D3</f>
        <v>8.93</v>
      </c>
      <c r="G3" s="17">
        <f t="shared" ref="G3:G6" si="2">C3*B3</f>
        <v>216</v>
      </c>
      <c r="H3" s="17">
        <f t="shared" ref="H3:H6" si="3">D3*B3</f>
        <v>55.26</v>
      </c>
      <c r="I3" s="17">
        <f t="shared" ref="I3:I6" si="4">G3-H3</f>
        <v>160.74</v>
      </c>
      <c r="J3" s="48">
        <f t="shared" ref="J3:J6" si="5">I3/$I$7</f>
        <v>0.18729681546474641</v>
      </c>
    </row>
    <row r="4" spans="1:11" x14ac:dyDescent="0.2">
      <c r="A4" s="44" t="s">
        <v>40</v>
      </c>
      <c r="B4" s="45">
        <v>11</v>
      </c>
      <c r="C4" s="46">
        <v>14</v>
      </c>
      <c r="D4" s="47">
        <v>4.13</v>
      </c>
      <c r="E4" s="48">
        <f t="shared" si="0"/>
        <v>0.29499999999999998</v>
      </c>
      <c r="F4" s="17">
        <f t="shared" si="1"/>
        <v>9.870000000000001</v>
      </c>
      <c r="G4" s="17">
        <f t="shared" si="2"/>
        <v>154</v>
      </c>
      <c r="H4" s="17">
        <f t="shared" si="3"/>
        <v>45.43</v>
      </c>
      <c r="I4" s="17">
        <f t="shared" si="4"/>
        <v>108.57</v>
      </c>
      <c r="J4" s="48">
        <f t="shared" si="5"/>
        <v>0.12650749816478485</v>
      </c>
    </row>
    <row r="5" spans="1:11" x14ac:dyDescent="0.2">
      <c r="A5" s="44" t="s">
        <v>63</v>
      </c>
      <c r="B5" s="45">
        <v>15</v>
      </c>
      <c r="C5" s="46">
        <v>10</v>
      </c>
      <c r="D5" s="47">
        <v>2.15</v>
      </c>
      <c r="E5" s="48">
        <f t="shared" si="0"/>
        <v>0.215</v>
      </c>
      <c r="F5" s="17">
        <f t="shared" si="1"/>
        <v>7.85</v>
      </c>
      <c r="G5" s="17">
        <f t="shared" si="2"/>
        <v>150</v>
      </c>
      <c r="H5" s="17">
        <f t="shared" si="3"/>
        <v>32.25</v>
      </c>
      <c r="I5" s="17">
        <f t="shared" si="4"/>
        <v>117.75</v>
      </c>
      <c r="J5" s="48">
        <f t="shared" si="5"/>
        <v>0.13720418079491034</v>
      </c>
    </row>
    <row r="6" spans="1:11" x14ac:dyDescent="0.2">
      <c r="A6" s="44" t="s">
        <v>64</v>
      </c>
      <c r="B6" s="45">
        <v>20</v>
      </c>
      <c r="C6" s="46">
        <v>14</v>
      </c>
      <c r="D6" s="47">
        <v>3.93</v>
      </c>
      <c r="E6" s="48">
        <f t="shared" si="0"/>
        <v>0.28071428571428575</v>
      </c>
      <c r="F6" s="17">
        <f t="shared" si="1"/>
        <v>10.07</v>
      </c>
      <c r="G6" s="17">
        <f t="shared" si="2"/>
        <v>280</v>
      </c>
      <c r="H6" s="17">
        <f t="shared" si="3"/>
        <v>78.600000000000009</v>
      </c>
      <c r="I6" s="17">
        <f t="shared" si="4"/>
        <v>201.39999999999998</v>
      </c>
      <c r="J6" s="48">
        <f t="shared" si="5"/>
        <v>0.23467449691800374</v>
      </c>
    </row>
    <row r="7" spans="1:11" x14ac:dyDescent="0.2">
      <c r="A7" s="37" t="s">
        <v>51</v>
      </c>
      <c r="B7" s="49">
        <f>SUM(B2:B6)</f>
        <v>89</v>
      </c>
      <c r="C7" s="49"/>
      <c r="D7" s="49"/>
      <c r="E7" s="49"/>
      <c r="F7" s="49"/>
      <c r="G7" s="50">
        <f>SUM(G2:G6)</f>
        <v>1200</v>
      </c>
      <c r="H7" s="50">
        <f>SUM(H2:H6)</f>
        <v>341.79</v>
      </c>
      <c r="I7" s="50">
        <f>SUM(I2:I6)</f>
        <v>858.20999999999992</v>
      </c>
      <c r="J7" s="45"/>
    </row>
    <row r="10" spans="1:11" x14ac:dyDescent="0.2">
      <c r="A10" s="35" t="s">
        <v>65</v>
      </c>
      <c r="B10" s="51">
        <f>I7/B7</f>
        <v>9.6428089887640436</v>
      </c>
    </row>
  </sheetData>
  <conditionalFormatting sqref="F2:F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J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Recipe Food Cost</vt:lpstr>
      <vt:lpstr>Recipe Information Sheet</vt:lpstr>
      <vt:lpstr>Weekly Revenue Tracking</vt:lpstr>
      <vt:lpstr>Menu Profitability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Egel-Andrews</dc:creator>
  <cp:lastModifiedBy>Ryan Egel-Andrews</cp:lastModifiedBy>
  <dcterms:created xsi:type="dcterms:W3CDTF">2018-07-18T06:05:01Z</dcterms:created>
  <dcterms:modified xsi:type="dcterms:W3CDTF">2018-07-18T12:15:45Z</dcterms:modified>
</cp:coreProperties>
</file>